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ersonal Financials" sheetId="1" r:id="rId3"/>
  </sheets>
  <definedNames/>
  <calcPr/>
</workbook>
</file>

<file path=xl/sharedStrings.xml><?xml version="1.0" encoding="utf-8"?>
<sst xmlns="http://schemas.openxmlformats.org/spreadsheetml/2006/main" count="40" uniqueCount="39">
  <si>
    <t>Personal Financial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</si>
  <si>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</si>
  <si>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</si>
  <si>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</si>
  <si>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</si>
  <si>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</si>
  <si>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</si>
  <si>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</si>
  <si>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</si>
  <si>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</si>
  <si>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Note: These are example numbers - please update for your circumstance</t>
  </si>
  <si>
    <t>Notes:</t>
  </si>
  <si>
    <t>Personal Expenses (money out):</t>
  </si>
  <si>
    <t>Utilities (power, water etc):</t>
  </si>
  <si>
    <t>Food:</t>
  </si>
  <si>
    <t>Transportation:</t>
  </si>
  <si>
    <t>Insurance:</t>
  </si>
  <si>
    <t>Health &amp; Wellbeing (e.g. gym membership)</t>
  </si>
  <si>
    <t>e.g gym membership</t>
  </si>
  <si>
    <t>Learning and personal development</t>
  </si>
  <si>
    <t>&gt; You can likely claim this as a business expense</t>
  </si>
  <si>
    <t>Medical bills (e.g. doctors check up)</t>
  </si>
  <si>
    <t>e.g. doctors check up</t>
  </si>
  <si>
    <t>Subscriptions:</t>
  </si>
  <si>
    <t>Tech subsriptions that you pay for regularly</t>
  </si>
  <si>
    <t>[Expense]</t>
  </si>
  <si>
    <t>Total Expenses:</t>
  </si>
  <si>
    <t>Revenue (money in)</t>
  </si>
  <si>
    <t>Full time work (amount after tax):</t>
  </si>
  <si>
    <t>Contracting (amount after tax):</t>
  </si>
  <si>
    <t>[Revenue source]</t>
  </si>
  <si>
    <t>Total Revenue</t>
  </si>
  <si>
    <t>Balance:</t>
  </si>
  <si>
    <t>Current savings:</t>
  </si>
  <si>
    <t>Net position (not including any business investment, revenue or expenses):</t>
  </si>
  <si>
    <t>To work out business startup costs, click the link below&gt;&gt;</t>
  </si>
  <si>
    <t>Personal burn rate (cost per month):</t>
  </si>
  <si>
    <t>Personal runway (in months assuming no additional earnings):</t>
  </si>
  <si>
    <t>&lt;&lt; number of months you can live for off current cash in bank (savings)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</si>
</sst>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-d"/>
    <numFmt numFmtId="165" formatCode="&quot;$&quot;#,##0"/>
    <numFmt numFmtId="166" formatCode="&quot;$&quot;#,##0.00"/>
  </numFmts>
  <fonts count="6">
    <font>
      <sz val="10.0"/>
      <color rgb="FF000000"/>
      <name val="Arial"/>
    </font>
    <font>
      <b/>
    </font>
    <font/>
    <font>
      <b/>
      <i/>
      <color rgb="FFFF0000"/>
    </font>
    <font>
      <i/>
    </font>
    <font>
      <b/>
      <i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1" fillId="0" fontId="1" numFmtId="0" xfId="0" applyAlignment="1" applyBorder="1" applyFont="1">
      <alignment readingOrder="0"/>
    </xf>
    <xf borderId="1" fillId="0" fontId="1" numFmtId="164" xfId="0" applyAlignment="1" applyBorder="1" applyFont="1" applyNumberFormat="1">
      <alignment readingOrder="0"/>
    </xf>
    <xf borderId="1" fillId="0" fontId="2" numFmtId="0" xfId="0" applyBorder="1" applyFont="1"/>
    <xf borderId="0" fillId="0" fontId="4" numFmtId="165" xfId="0" applyFont="1" applyNumberFormat="1"/>
    <xf borderId="0" fillId="0" fontId="4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2" fillId="0" fontId="1" numFmtId="0" xfId="0" applyAlignment="1" applyBorder="1" applyFont="1">
      <alignment readingOrder="0"/>
    </xf>
    <xf borderId="2" fillId="0" fontId="2" numFmtId="0" xfId="0" applyBorder="1" applyFont="1"/>
    <xf borderId="2" fillId="0" fontId="5" numFmtId="166" xfId="0" applyBorder="1" applyFont="1" applyNumberFormat="1"/>
    <xf borderId="0" fillId="0" fontId="4" numFmtId="166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0" fontId="2" numFmtId="166" xfId="0" applyFont="1" applyNumberFormat="1"/>
    <xf borderId="0" fillId="3" fontId="1" numFmtId="0" xfId="0" applyAlignment="1" applyFill="1" applyFont="1">
      <alignment readingOrder="0"/>
    </xf>
    <xf borderId="0" fillId="3" fontId="4" numFmtId="165" xfId="0" applyAlignment="1" applyFont="1" applyNumberFormat="1">
      <alignment readingOrder="0"/>
    </xf>
    <xf borderId="2" fillId="0" fontId="2" numFmtId="165" xfId="0" applyBorder="1" applyFont="1" applyNumberFormat="1"/>
    <xf borderId="3" fillId="0" fontId="1" numFmtId="0" xfId="0" applyAlignment="1" applyBorder="1" applyFont="1">
      <alignment readingOrder="0"/>
    </xf>
    <xf borderId="4" fillId="0" fontId="2" numFmtId="166" xfId="0" applyBorder="1" applyFont="1" applyNumberFormat="1"/>
    <xf borderId="5" fillId="0" fontId="1" numFmtId="0" xfId="0" applyAlignment="1" applyBorder="1" applyFont="1">
      <alignment readingOrder="0"/>
    </xf>
    <xf borderId="6" fillId="0" fontId="2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62.86"/>
    <col customWidth="1" min="2" max="2" width="41.57"/>
  </cols>
  <sheetData>
    <row r="1">
      <c r="A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>
      <c r="A2" s="3" t="s">
        <v>10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>
      <c r="A3" s="6"/>
      <c r="B3" s="6" t="s">
        <v>11</v>
      </c>
      <c r="C3" s="7">
        <v>43025.0</v>
      </c>
      <c r="D3" s="7">
        <v>43056.0</v>
      </c>
      <c r="E3" s="7">
        <v>43086.0</v>
      </c>
      <c r="F3" s="7">
        <v>43117.0</v>
      </c>
      <c r="G3" s="7">
        <v>43148.0</v>
      </c>
      <c r="H3" s="7">
        <v>43149.0</v>
      </c>
      <c r="I3" s="7">
        <v>43150.0</v>
      </c>
      <c r="J3" s="7">
        <v>43151.0</v>
      </c>
      <c r="K3" s="7">
        <v>43152.0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4" t="s">
        <v>12</v>
      </c>
      <c r="C4" s="9">
        <f>200*4</f>
        <v>800</v>
      </c>
      <c r="D4" s="9">
        <f t="shared" ref="D4:K4" si="1">C4</f>
        <v>800</v>
      </c>
      <c r="E4" s="9">
        <f t="shared" si="1"/>
        <v>800</v>
      </c>
      <c r="F4" s="9">
        <f t="shared" si="1"/>
        <v>800</v>
      </c>
      <c r="G4" s="9">
        <f t="shared" si="1"/>
        <v>800</v>
      </c>
      <c r="H4" s="9">
        <f t="shared" si="1"/>
        <v>800</v>
      </c>
      <c r="I4" s="9">
        <f t="shared" si="1"/>
        <v>800</v>
      </c>
      <c r="J4" s="9">
        <f t="shared" si="1"/>
        <v>800</v>
      </c>
      <c r="K4" s="9">
        <f t="shared" si="1"/>
        <v>800</v>
      </c>
    </row>
    <row r="5">
      <c r="A5" s="2" t="s">
        <v>13</v>
      </c>
      <c r="C5" s="9">
        <f>50*4</f>
        <v>200</v>
      </c>
      <c r="D5" s="9">
        <f t="shared" ref="D5:K5" si="2">C5</f>
        <v>200</v>
      </c>
      <c r="E5" s="9">
        <f t="shared" si="2"/>
        <v>200</v>
      </c>
      <c r="F5" s="9">
        <f t="shared" si="2"/>
        <v>200</v>
      </c>
      <c r="G5" s="9">
        <f t="shared" si="2"/>
        <v>200</v>
      </c>
      <c r="H5" s="9">
        <f t="shared" si="2"/>
        <v>200</v>
      </c>
      <c r="I5" s="9">
        <f t="shared" si="2"/>
        <v>200</v>
      </c>
      <c r="J5" s="9">
        <f t="shared" si="2"/>
        <v>200</v>
      </c>
      <c r="K5" s="9">
        <f t="shared" si="2"/>
        <v>200</v>
      </c>
    </row>
    <row r="6">
      <c r="A6" s="2" t="s">
        <v>14</v>
      </c>
      <c r="C6" s="9">
        <f>150*4</f>
        <v>600</v>
      </c>
      <c r="D6" s="9">
        <f t="shared" ref="D6:K6" si="3">C6</f>
        <v>600</v>
      </c>
      <c r="E6" s="9">
        <f t="shared" si="3"/>
        <v>600</v>
      </c>
      <c r="F6" s="9">
        <f t="shared" si="3"/>
        <v>600</v>
      </c>
      <c r="G6" s="9">
        <f t="shared" si="3"/>
        <v>600</v>
      </c>
      <c r="H6" s="9">
        <f t="shared" si="3"/>
        <v>600</v>
      </c>
      <c r="I6" s="9">
        <f t="shared" si="3"/>
        <v>600</v>
      </c>
      <c r="J6" s="9">
        <f t="shared" si="3"/>
        <v>600</v>
      </c>
      <c r="K6" s="9">
        <f t="shared" si="3"/>
        <v>600</v>
      </c>
    </row>
    <row r="7">
      <c r="A7" s="2" t="s">
        <v>15</v>
      </c>
      <c r="C7" s="9">
        <f>30*4</f>
        <v>120</v>
      </c>
      <c r="D7" s="9">
        <f t="shared" ref="D7:K7" si="4">C7</f>
        <v>120</v>
      </c>
      <c r="E7" s="9">
        <f t="shared" si="4"/>
        <v>120</v>
      </c>
      <c r="F7" s="9">
        <f t="shared" si="4"/>
        <v>120</v>
      </c>
      <c r="G7" s="9">
        <f t="shared" si="4"/>
        <v>120</v>
      </c>
      <c r="H7" s="9">
        <f t="shared" si="4"/>
        <v>120</v>
      </c>
      <c r="I7" s="9">
        <f t="shared" si="4"/>
        <v>120</v>
      </c>
      <c r="J7" s="9">
        <f t="shared" si="4"/>
        <v>120</v>
      </c>
      <c r="K7" s="9">
        <f t="shared" si="4"/>
        <v>120</v>
      </c>
    </row>
    <row r="8">
      <c r="A8" s="2" t="s">
        <v>16</v>
      </c>
      <c r="C8" s="10">
        <v>60.0</v>
      </c>
      <c r="D8" s="9">
        <f t="shared" ref="D8:K8" si="5">C8</f>
        <v>60</v>
      </c>
      <c r="E8" s="9">
        <f t="shared" si="5"/>
        <v>60</v>
      </c>
      <c r="F8" s="9">
        <f t="shared" si="5"/>
        <v>60</v>
      </c>
      <c r="G8" s="9">
        <f t="shared" si="5"/>
        <v>60</v>
      </c>
      <c r="H8" s="9">
        <f t="shared" si="5"/>
        <v>60</v>
      </c>
      <c r="I8" s="9">
        <f t="shared" si="5"/>
        <v>60</v>
      </c>
      <c r="J8" s="9">
        <f t="shared" si="5"/>
        <v>60</v>
      </c>
      <c r="K8" s="9">
        <f t="shared" si="5"/>
        <v>60</v>
      </c>
    </row>
    <row r="9">
      <c r="A9" s="2" t="s">
        <v>17</v>
      </c>
      <c r="B9" s="11" t="s">
        <v>18</v>
      </c>
      <c r="C9" s="10">
        <v>200.0</v>
      </c>
      <c r="D9" s="9">
        <f t="shared" ref="D9:K9" si="6">C9</f>
        <v>200</v>
      </c>
      <c r="E9" s="9">
        <f t="shared" si="6"/>
        <v>200</v>
      </c>
      <c r="F9" s="9">
        <f t="shared" si="6"/>
        <v>200</v>
      </c>
      <c r="G9" s="9">
        <f t="shared" si="6"/>
        <v>200</v>
      </c>
      <c r="H9" s="9">
        <f t="shared" si="6"/>
        <v>200</v>
      </c>
      <c r="I9" s="9">
        <f t="shared" si="6"/>
        <v>200</v>
      </c>
      <c r="J9" s="9">
        <f t="shared" si="6"/>
        <v>200</v>
      </c>
      <c r="K9" s="9">
        <f t="shared" si="6"/>
        <v>200</v>
      </c>
    </row>
    <row r="10">
      <c r="A10" s="2" t="s">
        <v>19</v>
      </c>
      <c r="B10" s="11" t="s">
        <v>20</v>
      </c>
      <c r="C10" s="10">
        <v>500.0</v>
      </c>
      <c r="D10" s="9">
        <f t="shared" ref="D10:K10" si="7">C10</f>
        <v>500</v>
      </c>
      <c r="E10" s="9">
        <f t="shared" si="7"/>
        <v>500</v>
      </c>
      <c r="F10" s="9">
        <f t="shared" si="7"/>
        <v>500</v>
      </c>
      <c r="G10" s="9">
        <f t="shared" si="7"/>
        <v>500</v>
      </c>
      <c r="H10" s="9">
        <f t="shared" si="7"/>
        <v>500</v>
      </c>
      <c r="I10" s="9">
        <f t="shared" si="7"/>
        <v>500</v>
      </c>
      <c r="J10" s="9">
        <f t="shared" si="7"/>
        <v>500</v>
      </c>
      <c r="K10" s="9">
        <f t="shared" si="7"/>
        <v>500</v>
      </c>
    </row>
    <row r="11">
      <c r="A11" s="2" t="s">
        <v>21</v>
      </c>
      <c r="B11" s="11" t="s">
        <v>22</v>
      </c>
      <c r="C11" s="10">
        <v>100.0</v>
      </c>
      <c r="D11" s="9">
        <f t="shared" ref="D11:K11" si="8">C11</f>
        <v>100</v>
      </c>
      <c r="E11" s="9">
        <f t="shared" si="8"/>
        <v>100</v>
      </c>
      <c r="F11" s="9">
        <f t="shared" si="8"/>
        <v>100</v>
      </c>
      <c r="G11" s="9">
        <f t="shared" si="8"/>
        <v>100</v>
      </c>
      <c r="H11" s="9">
        <f t="shared" si="8"/>
        <v>100</v>
      </c>
      <c r="I11" s="9">
        <f t="shared" si="8"/>
        <v>100</v>
      </c>
      <c r="J11" s="9">
        <f t="shared" si="8"/>
        <v>100</v>
      </c>
      <c r="K11" s="9">
        <f t="shared" si="8"/>
        <v>100</v>
      </c>
    </row>
    <row r="12">
      <c r="A12" s="2" t="s">
        <v>23</v>
      </c>
      <c r="B12" s="11" t="s">
        <v>24</v>
      </c>
      <c r="C12" s="10">
        <v>100.0</v>
      </c>
      <c r="D12" s="9">
        <f t="shared" ref="D12:K12" si="9">C12</f>
        <v>100</v>
      </c>
      <c r="E12" s="9">
        <f t="shared" si="9"/>
        <v>100</v>
      </c>
      <c r="F12" s="9">
        <f t="shared" si="9"/>
        <v>100</v>
      </c>
      <c r="G12" s="9">
        <f t="shared" si="9"/>
        <v>100</v>
      </c>
      <c r="H12" s="9">
        <f t="shared" si="9"/>
        <v>100</v>
      </c>
      <c r="I12" s="9">
        <f t="shared" si="9"/>
        <v>100</v>
      </c>
      <c r="J12" s="9">
        <f t="shared" si="9"/>
        <v>100</v>
      </c>
      <c r="K12" s="9">
        <f t="shared" si="9"/>
        <v>100</v>
      </c>
    </row>
    <row r="13">
      <c r="A13" s="2" t="s">
        <v>25</v>
      </c>
      <c r="C13" s="10">
        <v>0.0</v>
      </c>
      <c r="D13" s="9">
        <f t="shared" ref="D13:K13" si="10">C13</f>
        <v>0</v>
      </c>
      <c r="E13" s="9">
        <f t="shared" si="10"/>
        <v>0</v>
      </c>
      <c r="F13" s="9">
        <f t="shared" si="10"/>
        <v>0</v>
      </c>
      <c r="G13" s="9">
        <f t="shared" si="10"/>
        <v>0</v>
      </c>
      <c r="H13" s="9">
        <f t="shared" si="10"/>
        <v>0</v>
      </c>
      <c r="I13" s="9">
        <f t="shared" si="10"/>
        <v>0</v>
      </c>
      <c r="J13" s="9">
        <f t="shared" si="10"/>
        <v>0</v>
      </c>
      <c r="K13" s="9">
        <f t="shared" si="10"/>
        <v>0</v>
      </c>
    </row>
    <row r="14">
      <c r="A14" s="2" t="s">
        <v>25</v>
      </c>
      <c r="C14" s="10">
        <v>0.0</v>
      </c>
      <c r="D14" s="9">
        <f t="shared" ref="D14:K14" si="11">C14</f>
        <v>0</v>
      </c>
      <c r="E14" s="9">
        <f t="shared" si="11"/>
        <v>0</v>
      </c>
      <c r="F14" s="9">
        <f t="shared" si="11"/>
        <v>0</v>
      </c>
      <c r="G14" s="9">
        <f t="shared" si="11"/>
        <v>0</v>
      </c>
      <c r="H14" s="9">
        <f t="shared" si="11"/>
        <v>0</v>
      </c>
      <c r="I14" s="9">
        <f t="shared" si="11"/>
        <v>0</v>
      </c>
      <c r="J14" s="9">
        <f t="shared" si="11"/>
        <v>0</v>
      </c>
      <c r="K14" s="9">
        <f t="shared" si="11"/>
        <v>0</v>
      </c>
    </row>
    <row r="15">
      <c r="C15" s="10">
        <v>0.0</v>
      </c>
      <c r="D15" s="9">
        <f t="shared" ref="D15:K15" si="12">C15</f>
        <v>0</v>
      </c>
      <c r="E15" s="9">
        <f t="shared" si="12"/>
        <v>0</v>
      </c>
      <c r="F15" s="9">
        <f t="shared" si="12"/>
        <v>0</v>
      </c>
      <c r="G15" s="9">
        <f t="shared" si="12"/>
        <v>0</v>
      </c>
      <c r="H15" s="9">
        <f t="shared" si="12"/>
        <v>0</v>
      </c>
      <c r="I15" s="9">
        <f t="shared" si="12"/>
        <v>0</v>
      </c>
      <c r="J15" s="9">
        <f t="shared" si="12"/>
        <v>0</v>
      </c>
      <c r="K15" s="9">
        <f t="shared" si="12"/>
        <v>0</v>
      </c>
    </row>
    <row r="16">
      <c r="A16" s="12" t="s">
        <v>26</v>
      </c>
      <c r="B16" s="13"/>
      <c r="C16" s="14">
        <f t="shared" ref="C16:K16" si="13">sum(C4:C15)</f>
        <v>2680</v>
      </c>
      <c r="D16" s="14">
        <f t="shared" si="13"/>
        <v>2680</v>
      </c>
      <c r="E16" s="14">
        <f t="shared" si="13"/>
        <v>2680</v>
      </c>
      <c r="F16" s="14">
        <f t="shared" si="13"/>
        <v>2680</v>
      </c>
      <c r="G16" s="14">
        <f t="shared" si="13"/>
        <v>2680</v>
      </c>
      <c r="H16" s="14">
        <f t="shared" si="13"/>
        <v>2680</v>
      </c>
      <c r="I16" s="14">
        <f t="shared" si="13"/>
        <v>2680</v>
      </c>
      <c r="J16" s="14">
        <f t="shared" si="13"/>
        <v>2680</v>
      </c>
      <c r="K16" s="14">
        <f t="shared" si="13"/>
        <v>2680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8">
      <c r="A18" s="4" t="s">
        <v>27</v>
      </c>
    </row>
    <row r="19">
      <c r="A19" s="2" t="s">
        <v>28</v>
      </c>
      <c r="C19" s="15">
        <f>750*4</f>
        <v>3000</v>
      </c>
      <c r="D19" s="16">
        <v>3000.0</v>
      </c>
      <c r="E19" s="17"/>
      <c r="F19" s="17"/>
      <c r="G19" s="17"/>
      <c r="H19" s="17"/>
      <c r="I19" s="17"/>
      <c r="J19" s="17"/>
      <c r="K19" s="17"/>
    </row>
    <row r="20">
      <c r="A20" s="2" t="s">
        <v>29</v>
      </c>
      <c r="C20" s="17"/>
      <c r="D20" s="17"/>
      <c r="E20" s="16">
        <v>1000.0</v>
      </c>
      <c r="F20" s="16">
        <v>1000.0</v>
      </c>
      <c r="G20" s="16">
        <v>1000.0</v>
      </c>
      <c r="H20" s="16">
        <v>1000.0</v>
      </c>
      <c r="I20" s="16">
        <v>1000.0</v>
      </c>
      <c r="J20" s="16">
        <v>1000.0</v>
      </c>
      <c r="K20" s="16">
        <v>1000.0</v>
      </c>
    </row>
    <row r="21">
      <c r="A21" s="2" t="s">
        <v>30</v>
      </c>
    </row>
    <row r="23">
      <c r="A23" s="12" t="s">
        <v>31</v>
      </c>
      <c r="B23" s="13"/>
      <c r="C23" s="14">
        <f t="shared" ref="C23:K23" si="14">sum(C19:C21)</f>
        <v>3000</v>
      </c>
      <c r="D23" s="14">
        <f t="shared" si="14"/>
        <v>3000</v>
      </c>
      <c r="E23" s="14">
        <f t="shared" si="14"/>
        <v>1000</v>
      </c>
      <c r="F23" s="14">
        <f t="shared" si="14"/>
        <v>1000</v>
      </c>
      <c r="G23" s="14">
        <f t="shared" si="14"/>
        <v>1000</v>
      </c>
      <c r="H23" s="14">
        <f t="shared" si="14"/>
        <v>1000</v>
      </c>
      <c r="I23" s="14">
        <f t="shared" si="14"/>
        <v>1000</v>
      </c>
      <c r="J23" s="14">
        <f t="shared" si="14"/>
        <v>1000</v>
      </c>
      <c r="K23" s="14">
        <f t="shared" si="14"/>
        <v>1000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5">
      <c r="A25" s="12" t="s">
        <v>32</v>
      </c>
      <c r="B25" s="13"/>
      <c r="C25" s="14">
        <f t="shared" ref="C25:K25" si="15">C23-C16</f>
        <v>320</v>
      </c>
      <c r="D25" s="14">
        <f t="shared" si="15"/>
        <v>320</v>
      </c>
      <c r="E25" s="14">
        <f t="shared" si="15"/>
        <v>-1680</v>
      </c>
      <c r="F25" s="14">
        <f t="shared" si="15"/>
        <v>-1680</v>
      </c>
      <c r="G25" s="14">
        <f t="shared" si="15"/>
        <v>-1680</v>
      </c>
      <c r="H25" s="14">
        <f t="shared" si="15"/>
        <v>-1680</v>
      </c>
      <c r="I25" s="14">
        <f t="shared" si="15"/>
        <v>-1680</v>
      </c>
      <c r="J25" s="14">
        <f t="shared" si="15"/>
        <v>-1680</v>
      </c>
      <c r="K25" s="14">
        <f t="shared" si="15"/>
        <v>-1680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7">
      <c r="A27" s="18" t="s">
        <v>33</v>
      </c>
      <c r="B27" s="19">
        <v>10000.0</v>
      </c>
    </row>
    <row r="29">
      <c r="A29" s="12" t="s">
        <v>34</v>
      </c>
      <c r="B29" s="13"/>
      <c r="C29" s="20">
        <f>B27+C25</f>
        <v>10320</v>
      </c>
      <c r="D29" s="20">
        <f t="shared" ref="D29:K29" si="16">C29+D25</f>
        <v>10640</v>
      </c>
      <c r="E29" s="20">
        <f t="shared" si="16"/>
        <v>8960</v>
      </c>
      <c r="F29" s="20">
        <f t="shared" si="16"/>
        <v>7280</v>
      </c>
      <c r="G29" s="20">
        <f t="shared" si="16"/>
        <v>5600</v>
      </c>
      <c r="H29" s="20">
        <f t="shared" si="16"/>
        <v>3920</v>
      </c>
      <c r="I29" s="20">
        <f t="shared" si="16"/>
        <v>2240</v>
      </c>
      <c r="J29" s="20">
        <f t="shared" si="16"/>
        <v>560</v>
      </c>
      <c r="K29" s="20">
        <f t="shared" si="16"/>
        <v>-1120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>
      <c r="A30" s="11" t="s">
        <v>35</v>
      </c>
    </row>
    <row r="32">
      <c r="A32" s="21" t="s">
        <v>36</v>
      </c>
      <c r="B32" s="22">
        <f>C16</f>
        <v>2680</v>
      </c>
    </row>
    <row r="33">
      <c r="A33" s="23" t="s">
        <v>37</v>
      </c>
      <c r="B33" s="24">
        <f>B27/B32</f>
        <v>3.731343284</v>
      </c>
      <c r="C33" s="11" t="s">
        <v>38</v>
      </c>
    </row>
    <row r="34">
      <c r="A34" s="2"/>
    </row>
  </sheetData>
  <drawing r:id="rId1"/>
</worksheet>
</file>